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<sst xmlns="http://schemas.openxmlformats.org/spreadsheetml/2006/main" count="77" uniqueCount="52">
  <si>
    <t>建設業許可の期限管理表（更新・決算変更届・経審）</t>
  </si>
  <si>
    <t>商号</t>
  </si>
  <si>
    <t>許可番号</t>
  </si>
  <si>
    <t>今日の日付（基準日）</t>
  </si>
  <si>
    <t>=TODAY() と入れると、開いた日で毎回計算します</t>
  </si>
  <si>
    <t>No.</t>
  </si>
  <si>
    <t>項目</t>
  </si>
  <si>
    <t>起点の日</t>
  </si>
  <si>
    <t>期限の決まり</t>
  </si>
  <si>
    <t>期限日</t>
  </si>
  <si>
    <t>残り日数</t>
  </si>
  <si>
    <t>状態</t>
  </si>
  <si>
    <t>メモ</t>
  </si>
  <si>
    <t>許可の有効期間の満了日</t>
  </si>
  <si>
    <t>許可を受けた日から5年目の前日（法第3条第3項）</t>
  </si>
  <si>
    <t>更新申請の提出期限</t>
  </si>
  <si>
    <t>満了日の30日前まで（施行規則第5条）</t>
  </si>
  <si>
    <t>更新申請の受付開始（目安）</t>
  </si>
  <si>
    <t>窓口で違う。山梨県の知事許可は満了日の2か月前から</t>
  </si>
  <si>
    <t>決算変更届の提出期限</t>
  </si>
  <si>
    <t>事業年度の終了後4か月以内（法第11条第2項）</t>
  </si>
  <si>
    <t>経審の結果で契約できる期限（目安）</t>
  </si>
  <si>
    <t>審査基準日から1年7か月（施行規則第18条の2）</t>
  </si>
  <si>
    <t>6行目からは自由に使えます（期限日の欄に日付を直接入れる）。許可の有効期間の末日が土日・祝日でも、その日で満了します。更新の申請は、それまでの決算変更届などが出ていることが前提です。業種ごとに許可日が違う会社は、満了日の行を業種の数だけ作ってください。</t>
  </si>
  <si>
    <t>株式会社サンプル工務</t>
  </si>
  <si>
    <t>〇〇県知事 許可（般-03）第000000号</t>
  </si>
  <si>
    <t>税理士に財務諸表を依頼済み</t>
  </si>
  <si>
    <t>次の経審の申請は決算変更届のあと</t>
  </si>
  <si>
    <t>〇〇市の入札参加資格の申請</t>
  </si>
  <si>
    <t>市の受付期間の最終日</t>
  </si>
  <si>
    <t>配布元</t>
  </si>
  <si>
    <t>許可フクロウ（FUKULO／合同会社商陣） https://kyoka.fukulo.com/templates/</t>
  </si>
  <si>
    <t>シート構成</t>
  </si>
  <si>
    <t>「記入用」（空欄）・「記入例」（書き方の見本）・「説明」の3枚です。</t>
  </si>
  <si>
    <t>使い方</t>
  </si>
  <si>
    <t>基準日に今日の日付（または =TODAY()）を入れます。1行目に許可の有効期間の満了日、4行目に決算日、5行目に経審の審査基準日（決算日）を入れると、期限日・残り日数・状態が出ます。2・3行目は1行目の満了日から自動で計算します。6行目からは、ほかの期限を項目と期限日で入れます。</t>
  </si>
  <si>
    <t>判定の付け方</t>
  </si>
  <si>
    <t>残り日数がマイナスなら「期限切れ」、30日以内なら「30日以内」、90日以内なら「90日以内」、それより先なら「余裕あり」と出ます。</t>
  </si>
  <si>
    <t>自社に合わせて直すなら</t>
  </si>
  <si>
    <t>業種ごとに許可日が違う会社は、満了日の行をコピーして業種の数だけ作ります。更新申請の受付開始は窓口で違うので、提出先の手引きに合わせて3行目の期限の決まりを書き直してください。</t>
  </si>
  <si>
    <t>気をつけること</t>
  </si>
  <si>
    <t>期限日・残り日数・状態の欄には数式が入っています。上書きしないでください（6行目からの期限日は手で入れます）。許可の有効期間の末日が行政庁の休日でも、その日で満了します。</t>
  </si>
  <si>
    <t>この様式について</t>
  </si>
  <si>
    <t>建設業法第3条第3項（5年）・施行規則第5条（30日前）・法第11条第2項（4か月以内）・施行規則第18条の2（1年7か月）を式にしました。受付開始の目安と休日の扱いは、山梨県の建設業許可の手引きで確かめました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</si>
  <si>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</si>
  <si>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工事名・金額・日付・点数はすべて架空です。役所に出す書類は、提出先の窓口が配る最新の様式で作ってください。記載内容の正確さは利用者の責任でお確かめください。</t>
  </si>
  <si>
    <t>関係する法令等</t>
  </si>
  <si>
    <t>建設業法 第3条第3項・第4項（有効期間5年、申請中は従前の許可が有効）・第11条第2項。建設業法施行規則 第5条（満了日の30日前まで）・第18条の2（経審の受審の時期）。確かめた資料：e-Gov 法令検索の建設業法・同施行規則、山梨県「建設業許可の手引き」令和8年版（許可の有効期間と更新の申請）。</t>
  </si>
  <si>
    <t>更新日</t>
  </si>
  <si>
    <t>2026年10月18日</t>
  </si>
  <si>
    <t>許可フクロウについて</t>
  </si>
  <si>
    <t>建設業許可の申請・更新・決算変更届・経審の書類を、記入例つきの無料Excelと解説でまとめた専門サイトです。 https://kyoka.fukulo.com/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</si>
</sst>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6" customWidth="1"/>
    <col min="3" max="3" width="13" customWidth="1"/>
    <col min="4" max="4" width="34" customWidth="1"/>
    <col min="5" max="5" width="13" customWidth="1"/>
    <col min="6" max="6" width="10" customWidth="1"/>
    <col min="7" max="7" width="11" customWidth="1"/>
    <col min="8" max="8" width="24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3"/>
      <c r="C2" s="3"/>
      <c r="D2" s="3"/>
      <c r="E2" s="2" t="s">
        <v>2</v>
      </c>
      <c r="F2" s="3"/>
      <c r="G2" s="3"/>
      <c r="H2" s="3"/>
    </row>
    <row r="3" ht="20" customHeight="1" x14ac:dyDescent="0.25"/>
    <row r="4" ht="20" customHeight="1" spans="1:8" x14ac:dyDescent="0.25">
      <c r="A4" s="2" t="s">
        <v>3</v>
      </c>
      <c r="B4" s="2"/>
      <c r="C4" s="3"/>
      <c r="D4" s="3"/>
      <c r="E4" s="4" t="s">
        <v>4</v>
      </c>
      <c r="F4" s="4"/>
      <c r="G4" s="4"/>
      <c r="H4" s="4"/>
    </row>
    <row r="5" ht="20" customHeight="1" x14ac:dyDescent="0.25"/>
    <row r="6" ht="20" customHeight="1" spans="1:8" x14ac:dyDescent="0.2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</row>
    <row r="7" ht="20" customHeight="1" spans="1:8" x14ac:dyDescent="0.25">
      <c r="A7" s="6">
        <v>1</v>
      </c>
      <c r="B7" s="2" t="s">
        <v>13</v>
      </c>
      <c r="C7" s="3"/>
      <c r="D7" s="7" t="s">
        <v>14</v>
      </c>
      <c r="E7" s="7">
        <f>IF(C7="","",TEXT(C7,"yyyy/mm/dd"))</f>
      </c>
      <c r="F7" s="6">
        <f>IF(OR(C7="",$C$4=""),"",C7-$C$4)</f>
      </c>
      <c r="G7" s="7">
        <f>IF(F7="","",IF(F7&lt;0,"期限切れ",IF(F7&lt;=30,"30日以内",IF(F7&lt;=90,"90日以内","余裕あり"))))</f>
      </c>
      <c r="H7" s="3"/>
    </row>
    <row r="8" ht="20" customHeight="1" spans="1:8" x14ac:dyDescent="0.25">
      <c r="A8" s="6">
        <v>2</v>
      </c>
      <c r="B8" s="2" t="s">
        <v>15</v>
      </c>
      <c r="C8" s="7">
        <f>IF(C7="","",TEXT(C7,"yyyy/mm/dd"))</f>
      </c>
      <c r="D8" s="7" t="s">
        <v>16</v>
      </c>
      <c r="E8" s="7">
        <f>IF(C7="","",TEXT(C7-30,"yyyy/mm/dd"))</f>
      </c>
      <c r="F8" s="6">
        <f>IF(OR(C7="",$C$4=""),"",C7-30-$C$4)</f>
      </c>
      <c r="G8" s="7">
        <f>IF(F8="","",IF(F8&lt;0,"期限切れ",IF(F8&lt;=30,"30日以内",IF(F8&lt;=90,"90日以内","余裕あり"))))</f>
      </c>
      <c r="H8" s="3"/>
    </row>
    <row r="9" ht="20" customHeight="1" spans="1:8" x14ac:dyDescent="0.25">
      <c r="A9" s="6">
        <v>3</v>
      </c>
      <c r="B9" s="2" t="s">
        <v>17</v>
      </c>
      <c r="C9" s="7">
        <f>IF(C7="","",TEXT(C7,"yyyy/mm/dd"))</f>
      </c>
      <c r="D9" s="7" t="s">
        <v>18</v>
      </c>
      <c r="E9" s="7">
        <f>IF(C7="","",TEXT(EDATE(C7+1,-2),"yyyy/mm/dd"))</f>
      </c>
      <c r="F9" s="6">
        <f>IF(OR(C7="",$C$4=""),"",EDATE(C7+1,-2)-$C$4)</f>
      </c>
      <c r="G9" s="7">
        <f>IF(F9="","",IF(F9&lt;0,"期限切れ",IF(F9&lt;=30,"30日以内",IF(F9&lt;=90,"90日以内","余裕あり"))))</f>
      </c>
      <c r="H9" s="3"/>
    </row>
    <row r="10" ht="20" customHeight="1" spans="1:8" x14ac:dyDescent="0.25">
      <c r="A10" s="6">
        <v>4</v>
      </c>
      <c r="B10" s="2" t="s">
        <v>19</v>
      </c>
      <c r="C10" s="3"/>
      <c r="D10" s="7" t="s">
        <v>20</v>
      </c>
      <c r="E10" s="7">
        <f>IF(C10="","",TEXT(IF(C10=EOMONTH(C10,0),EOMONTH(C10,4),EDATE(C10,4)),"yyyy/mm/dd"))</f>
      </c>
      <c r="F10" s="6">
        <f>IF(OR(C10="",$C$4=""),"",IF(C10=EOMONTH(C10,0),EOMONTH(C10,4),EDATE(C10,4))-$C$4)</f>
      </c>
      <c r="G10" s="7">
        <f>IF(F10="","",IF(F10&lt;0,"期限切れ",IF(F10&lt;=30,"30日以内",IF(F10&lt;=90,"90日以内","余裕あり"))))</f>
      </c>
      <c r="H10" s="3"/>
    </row>
    <row r="11" ht="20" customHeight="1" spans="1:8" x14ac:dyDescent="0.25">
      <c r="A11" s="6">
        <v>5</v>
      </c>
      <c r="B11" s="2" t="s">
        <v>21</v>
      </c>
      <c r="C11" s="3"/>
      <c r="D11" s="7" t="s">
        <v>22</v>
      </c>
      <c r="E11" s="7">
        <f>IF(C11="","",TEXT(IF(C11=EOMONTH(C11,0),EOMONTH(C11,19),EDATE(C11,19)),"yyyy/mm/dd"))</f>
      </c>
      <c r="F11" s="6">
        <f>IF(OR(C11="",$C$4=""),"",IF(C11=EOMONTH(C11,0),EOMONTH(C11,19),EDATE(C11,19))-$C$4)</f>
      </c>
      <c r="G11" s="7">
        <f>IF(F11="","",IF(F11&lt;0,"期限切れ",IF(F11&lt;=30,"30日以内",IF(F11&lt;=90,"90日以内","余裕あり"))))</f>
      </c>
      <c r="H11" s="3"/>
    </row>
    <row r="12" ht="20" customHeight="1" spans="1:8" x14ac:dyDescent="0.25">
      <c r="A12" s="6">
        <v>6</v>
      </c>
      <c r="B12" s="3"/>
      <c r="C12" s="3"/>
      <c r="D12" s="3"/>
      <c r="E12" s="3"/>
      <c r="F12" s="6">
        <f>IF(OR(E12="",$C$4=""),"",E12-$C$4)</f>
      </c>
      <c r="G12" s="7">
        <f>IF(F12="","",IF(F12&lt;0,"期限切れ",IF(F12&lt;=30,"30日以内",IF(F12&lt;=90,"90日以内","余裕あり"))))</f>
      </c>
      <c r="H12" s="3"/>
    </row>
    <row r="13" ht="20" customHeight="1" spans="1:8" x14ac:dyDescent="0.25">
      <c r="A13" s="6">
        <v>7</v>
      </c>
      <c r="B13" s="3"/>
      <c r="C13" s="3"/>
      <c r="D13" s="3"/>
      <c r="E13" s="3"/>
      <c r="F13" s="6">
        <f>IF(OR(E13="",$C$4=""),"",E13-$C$4)</f>
      </c>
      <c r="G13" s="7">
        <f>IF(F13="","",IF(F13&lt;0,"期限切れ",IF(F13&lt;=30,"30日以内",IF(F13&lt;=90,"90日以内","余裕あり"))))</f>
      </c>
      <c r="H13" s="3"/>
    </row>
    <row r="14" ht="20" customHeight="1" spans="1:8" x14ac:dyDescent="0.25">
      <c r="A14" s="6">
        <v>8</v>
      </c>
      <c r="B14" s="3"/>
      <c r="C14" s="3"/>
      <c r="D14" s="3"/>
      <c r="E14" s="3"/>
      <c r="F14" s="6">
        <f>IF(OR(E14="",$C$4=""),"",E14-$C$4)</f>
      </c>
      <c r="G14" s="7">
        <f>IF(F14="","",IF(F14&lt;0,"期限切れ",IF(F14&lt;=30,"30日以内",IF(F14&lt;=90,"90日以内","余裕あり"))))</f>
      </c>
      <c r="H14" s="3"/>
    </row>
    <row r="15" ht="20" customHeight="1" spans="1:8" x14ac:dyDescent="0.25">
      <c r="A15" s="6">
        <v>9</v>
      </c>
      <c r="B15" s="3"/>
      <c r="C15" s="3"/>
      <c r="D15" s="3"/>
      <c r="E15" s="3"/>
      <c r="F15" s="6">
        <f>IF(OR(E15="",$C$4=""),"",E15-$C$4)</f>
      </c>
      <c r="G15" s="7">
        <f>IF(F15="","",IF(F15&lt;0,"期限切れ",IF(F15&lt;=30,"30日以内",IF(F15&lt;=90,"90日以内","余裕あり"))))</f>
      </c>
      <c r="H15" s="3"/>
    </row>
    <row r="16" ht="20" customHeight="1" spans="1:8" x14ac:dyDescent="0.25">
      <c r="A16" s="6">
        <v>10</v>
      </c>
      <c r="B16" s="3"/>
      <c r="C16" s="3"/>
      <c r="D16" s="3"/>
      <c r="E16" s="3"/>
      <c r="F16" s="6">
        <f>IF(OR(E16="",$C$4=""),"",E16-$C$4)</f>
      </c>
      <c r="G16" s="7">
        <f>IF(F16="","",IF(F16&lt;0,"期限切れ",IF(F16&lt;=30,"30日以内",IF(F16&lt;=90,"90日以内","余裕あり"))))</f>
      </c>
      <c r="H16" s="3"/>
    </row>
    <row r="17" ht="20" customHeight="1" spans="1:8" x14ac:dyDescent="0.25">
      <c r="A17" s="6">
        <v>11</v>
      </c>
      <c r="B17" s="3"/>
      <c r="C17" s="3"/>
      <c r="D17" s="3"/>
      <c r="E17" s="3"/>
      <c r="F17" s="6">
        <f>IF(OR(E17="",$C$4=""),"",E17-$C$4)</f>
      </c>
      <c r="G17" s="7">
        <f>IF(F17="","",IF(F17&lt;0,"期限切れ",IF(F17&lt;=30,"30日以内",IF(F17&lt;=90,"90日以内","余裕あり"))))</f>
      </c>
      <c r="H17" s="3"/>
    </row>
    <row r="18" ht="20" customHeight="1" spans="1:8" x14ac:dyDescent="0.25">
      <c r="A18" s="6">
        <v>12</v>
      </c>
      <c r="B18" s="3"/>
      <c r="C18" s="3"/>
      <c r="D18" s="3"/>
      <c r="E18" s="3"/>
      <c r="F18" s="6">
        <f>IF(OR(E18="",$C$4=""),"",E18-$C$4)</f>
      </c>
      <c r="G18" s="7">
        <f>IF(F18="","",IF(F18&lt;0,"期限切れ",IF(F18&lt;=30,"30日以内",IF(F18&lt;=90,"90日以内","余裕あり"))))</f>
      </c>
      <c r="H18" s="3"/>
    </row>
    <row r="19" ht="20" customHeight="1" spans="1:8" x14ac:dyDescent="0.25">
      <c r="A19" s="6">
        <v>13</v>
      </c>
      <c r="B19" s="3"/>
      <c r="C19" s="3"/>
      <c r="D19" s="3"/>
      <c r="E19" s="3"/>
      <c r="F19" s="6">
        <f>IF(OR(E19="",$C$4=""),"",E19-$C$4)</f>
      </c>
      <c r="G19" s="7">
        <f>IF(F19="","",IF(F19&lt;0,"期限切れ",IF(F19&lt;=30,"30日以内",IF(F19&lt;=90,"90日以内","余裕あり"))))</f>
      </c>
      <c r="H19" s="3"/>
    </row>
    <row r="20" ht="20" customHeight="1" x14ac:dyDescent="0.25"/>
    <row r="21" ht="20" customHeight="1" spans="1:8" x14ac:dyDescent="0.25">
      <c r="A21" s="4" t="s">
        <v>23</v>
      </c>
      <c r="B21" s="4"/>
      <c r="C21" s="4"/>
      <c r="D21" s="4"/>
      <c r="E21" s="4"/>
      <c r="F21" s="4"/>
      <c r="G21" s="4"/>
      <c r="H21" s="4"/>
    </row>
  </sheetData>
  <mergeCells count="7">
    <mergeCell ref="A1:H1"/>
    <mergeCell ref="B2:D2"/>
    <mergeCell ref="F2:H2"/>
    <mergeCell ref="A4:B4"/>
    <mergeCell ref="C4:D4"/>
    <mergeCell ref="E4:H4"/>
    <mergeCell ref="A21:H2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6" customWidth="1"/>
    <col min="3" max="3" width="13" customWidth="1"/>
    <col min="4" max="4" width="34" customWidth="1"/>
    <col min="5" max="5" width="13" customWidth="1"/>
    <col min="6" max="6" width="10" customWidth="1"/>
    <col min="7" max="7" width="11" customWidth="1"/>
    <col min="8" max="8" width="24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3" t="s">
        <v>24</v>
      </c>
      <c r="C2" s="3"/>
      <c r="D2" s="3"/>
      <c r="E2" s="2" t="s">
        <v>2</v>
      </c>
      <c r="F2" s="3" t="s">
        <v>25</v>
      </c>
      <c r="G2" s="3"/>
      <c r="H2" s="3"/>
    </row>
    <row r="3" ht="20" customHeight="1" x14ac:dyDescent="0.25"/>
    <row r="4" ht="20" customHeight="1" spans="1:8" x14ac:dyDescent="0.25">
      <c r="A4" s="2" t="s">
        <v>3</v>
      </c>
      <c r="B4" s="2"/>
      <c r="C4" s="8">
        <v>46319</v>
      </c>
      <c r="D4" s="8"/>
      <c r="E4" s="4" t="s">
        <v>4</v>
      </c>
      <c r="F4" s="4"/>
      <c r="G4" s="4"/>
      <c r="H4" s="4"/>
    </row>
    <row r="5" ht="20" customHeight="1" x14ac:dyDescent="0.25"/>
    <row r="6" ht="20" customHeight="1" spans="1:8" x14ac:dyDescent="0.2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</row>
    <row r="7" ht="20" customHeight="1" spans="1:8" x14ac:dyDescent="0.25">
      <c r="A7" s="6">
        <v>1</v>
      </c>
      <c r="B7" s="2" t="s">
        <v>13</v>
      </c>
      <c r="C7" s="8">
        <v>46460</v>
      </c>
      <c r="D7" s="7" t="s">
        <v>14</v>
      </c>
      <c r="E7" s="7" t="str">
        <f>IF(C7="","",TEXT(C7,"yyyy/mm/dd"))</f>
        <v>2027/03/14</v>
      </c>
      <c r="F7" s="6">
        <f>IF(OR(C7="",$C$4=""),"",C7-$C$4)</f>
        <v>141</v>
      </c>
      <c r="G7" s="7" t="str">
        <f>IF(F7="","",IF(F7&lt;0,"期限切れ",IF(F7&lt;=30,"30日以内",IF(F7&lt;=90,"90日以内","余裕あり"))))</f>
        <v>余裕あり</v>
      </c>
      <c r="H7" s="3"/>
    </row>
    <row r="8" ht="20" customHeight="1" spans="1:8" x14ac:dyDescent="0.25">
      <c r="A8" s="6">
        <v>2</v>
      </c>
      <c r="B8" s="2" t="s">
        <v>15</v>
      </c>
      <c r="C8" s="7" t="str">
        <f>IF(C7="","",TEXT(C7,"yyyy/mm/dd"))</f>
        <v>2027/03/14</v>
      </c>
      <c r="D8" s="7" t="s">
        <v>16</v>
      </c>
      <c r="E8" s="7" t="str">
        <f>IF(C7="","",TEXT(C7-30,"yyyy/mm/dd"))</f>
        <v>2027/02/12</v>
      </c>
      <c r="F8" s="6">
        <f>IF(OR(C7="",$C$4=""),"",C7-30-$C$4)</f>
        <v>111</v>
      </c>
      <c r="G8" s="7" t="str">
        <f>IF(F8="","",IF(F8&lt;0,"期限切れ",IF(F8&lt;=30,"30日以内",IF(F8&lt;=90,"90日以内","余裕あり"))))</f>
        <v>余裕あり</v>
      </c>
      <c r="H8" s="3"/>
    </row>
    <row r="9" ht="20" customHeight="1" spans="1:8" x14ac:dyDescent="0.25">
      <c r="A9" s="6">
        <v>3</v>
      </c>
      <c r="B9" s="2" t="s">
        <v>17</v>
      </c>
      <c r="C9" s="7" t="str">
        <f>IF(C7="","",TEXT(C7,"yyyy/mm/dd"))</f>
        <v>2027/03/14</v>
      </c>
      <c r="D9" s="7" t="s">
        <v>18</v>
      </c>
      <c r="E9" s="7" t="str">
        <f>IF(C7="","",TEXT(EDATE(C7+1,-2),"yyyy/mm/dd"))</f>
        <v>2027/01/15</v>
      </c>
      <c r="F9" s="6">
        <f>IF(OR(C7="",$C$4=""),"",EDATE(C7+1,-2)-$C$4)</f>
        <v>83</v>
      </c>
      <c r="G9" s="7" t="str">
        <f>IF(F9="","",IF(F9&lt;0,"期限切れ",IF(F9&lt;=30,"30日以内",IF(F9&lt;=90,"90日以内","余裕あり"))))</f>
        <v>90日以内</v>
      </c>
      <c r="H9" s="3"/>
    </row>
    <row r="10" ht="20" customHeight="1" spans="1:8" x14ac:dyDescent="0.25">
      <c r="A10" s="6">
        <v>4</v>
      </c>
      <c r="B10" s="2" t="s">
        <v>19</v>
      </c>
      <c r="C10" s="8">
        <v>46203</v>
      </c>
      <c r="D10" s="7" t="s">
        <v>20</v>
      </c>
      <c r="E10" s="7" t="str">
        <f>IF(C10="","",TEXT(IF(C10=EOMONTH(C10,0),EOMONTH(C10,4),EDATE(C10,4)),"yyyy/mm/dd"))</f>
        <v>2026/10/31</v>
      </c>
      <c r="F10" s="6">
        <f>IF(OR(C10="",$C$4=""),"",IF(C10=EOMONTH(C10,0),EOMONTH(C10,4),EDATE(C10,4))-$C$4)</f>
        <v>7</v>
      </c>
      <c r="G10" s="7" t="str">
        <f>IF(F10="","",IF(F10&lt;0,"期限切れ",IF(F10&lt;=30,"30日以内",IF(F10&lt;=90,"90日以内","余裕あり"))))</f>
        <v>30日以内</v>
      </c>
      <c r="H10" s="3" t="s">
        <v>26</v>
      </c>
    </row>
    <row r="11" ht="20" customHeight="1" spans="1:8" x14ac:dyDescent="0.25">
      <c r="A11" s="6">
        <v>5</v>
      </c>
      <c r="B11" s="2" t="s">
        <v>21</v>
      </c>
      <c r="C11" s="8">
        <v>45838</v>
      </c>
      <c r="D11" s="7" t="s">
        <v>22</v>
      </c>
      <c r="E11" s="7" t="str">
        <f>IF(C11="","",TEXT(IF(C11=EOMONTH(C11,0),EOMONTH(C11,19),EDATE(C11,19)),"yyyy/mm/dd"))</f>
        <v>2027/01/31</v>
      </c>
      <c r="F11" s="6">
        <f>IF(OR(C11="",$C$4=""),"",IF(C11=EOMONTH(C11,0),EOMONTH(C11,19),EDATE(C11,19))-$C$4)</f>
        <v>99</v>
      </c>
      <c r="G11" s="7" t="str">
        <f>IF(F11="","",IF(F11&lt;0,"期限切れ",IF(F11&lt;=30,"30日以内",IF(F11&lt;=90,"90日以内","余裕あり"))))</f>
        <v>余裕あり</v>
      </c>
      <c r="H11" s="3" t="s">
        <v>27</v>
      </c>
    </row>
    <row r="12" ht="20" customHeight="1" spans="1:8" x14ac:dyDescent="0.25">
      <c r="A12" s="6">
        <v>6</v>
      </c>
      <c r="B12" s="3" t="s">
        <v>28</v>
      </c>
      <c r="C12" s="3"/>
      <c r="D12" s="3" t="s">
        <v>29</v>
      </c>
      <c r="E12" s="8">
        <v>46357</v>
      </c>
      <c r="F12" s="6">
        <f>IF(OR(E12="",$C$4=""),"",E12-$C$4)</f>
        <v>38</v>
      </c>
      <c r="G12" s="7" t="str">
        <f>IF(F12="","",IF(F12&lt;0,"期限切れ",IF(F12&lt;=30,"30日以内",IF(F12&lt;=90,"90日以内","余裕あり"))))</f>
        <v>90日以内</v>
      </c>
      <c r="H12" s="3"/>
    </row>
    <row r="13" ht="20" customHeight="1" spans="1:8" x14ac:dyDescent="0.25">
      <c r="A13" s="6">
        <v>7</v>
      </c>
      <c r="B13" s="3"/>
      <c r="C13" s="3"/>
      <c r="D13" s="3"/>
      <c r="E13" s="3"/>
      <c r="F13" s="6">
        <f>IF(OR(E13="",$C$4=""),"",E13-$C$4)</f>
      </c>
      <c r="G13" s="7">
        <f>IF(F13="","",IF(F13&lt;0,"期限切れ",IF(F13&lt;=30,"30日以内",IF(F13&lt;=90,"90日以内","余裕あり"))))</f>
      </c>
      <c r="H13" s="3"/>
    </row>
    <row r="14" ht="20" customHeight="1" spans="1:8" x14ac:dyDescent="0.25">
      <c r="A14" s="6">
        <v>8</v>
      </c>
      <c r="B14" s="3"/>
      <c r="C14" s="3"/>
      <c r="D14" s="3"/>
      <c r="E14" s="3"/>
      <c r="F14" s="6">
        <f>IF(OR(E14="",$C$4=""),"",E14-$C$4)</f>
      </c>
      <c r="G14" s="7">
        <f>IF(F14="","",IF(F14&lt;0,"期限切れ",IF(F14&lt;=30,"30日以内",IF(F14&lt;=90,"90日以内","余裕あり"))))</f>
      </c>
      <c r="H14" s="3"/>
    </row>
    <row r="15" ht="20" customHeight="1" spans="1:8" x14ac:dyDescent="0.25">
      <c r="A15" s="6">
        <v>9</v>
      </c>
      <c r="B15" s="3"/>
      <c r="C15" s="3"/>
      <c r="D15" s="3"/>
      <c r="E15" s="3"/>
      <c r="F15" s="6">
        <f>IF(OR(E15="",$C$4=""),"",E15-$C$4)</f>
      </c>
      <c r="G15" s="7">
        <f>IF(F15="","",IF(F15&lt;0,"期限切れ",IF(F15&lt;=30,"30日以内",IF(F15&lt;=90,"90日以内","余裕あり"))))</f>
      </c>
      <c r="H15" s="3"/>
    </row>
    <row r="16" ht="20" customHeight="1" spans="1:8" x14ac:dyDescent="0.25">
      <c r="A16" s="6">
        <v>10</v>
      </c>
      <c r="B16" s="3"/>
      <c r="C16" s="3"/>
      <c r="D16" s="3"/>
      <c r="E16" s="3"/>
      <c r="F16" s="6">
        <f>IF(OR(E16="",$C$4=""),"",E16-$C$4)</f>
      </c>
      <c r="G16" s="7">
        <f>IF(F16="","",IF(F16&lt;0,"期限切れ",IF(F16&lt;=30,"30日以内",IF(F16&lt;=90,"90日以内","余裕あり"))))</f>
      </c>
      <c r="H16" s="3"/>
    </row>
    <row r="17" ht="20" customHeight="1" spans="1:8" x14ac:dyDescent="0.25">
      <c r="A17" s="6">
        <v>11</v>
      </c>
      <c r="B17" s="3"/>
      <c r="C17" s="3"/>
      <c r="D17" s="3"/>
      <c r="E17" s="3"/>
      <c r="F17" s="6">
        <f>IF(OR(E17="",$C$4=""),"",E17-$C$4)</f>
      </c>
      <c r="G17" s="7">
        <f>IF(F17="","",IF(F17&lt;0,"期限切れ",IF(F17&lt;=30,"30日以内",IF(F17&lt;=90,"90日以内","余裕あり"))))</f>
      </c>
      <c r="H17" s="3"/>
    </row>
    <row r="18" ht="20" customHeight="1" spans="1:8" x14ac:dyDescent="0.25">
      <c r="A18" s="6">
        <v>12</v>
      </c>
      <c r="B18" s="3"/>
      <c r="C18" s="3"/>
      <c r="D18" s="3"/>
      <c r="E18" s="3"/>
      <c r="F18" s="6">
        <f>IF(OR(E18="",$C$4=""),"",E18-$C$4)</f>
      </c>
      <c r="G18" s="7">
        <f>IF(F18="","",IF(F18&lt;0,"期限切れ",IF(F18&lt;=30,"30日以内",IF(F18&lt;=90,"90日以内","余裕あり"))))</f>
      </c>
      <c r="H18" s="3"/>
    </row>
    <row r="19" ht="20" customHeight="1" spans="1:8" x14ac:dyDescent="0.25">
      <c r="A19" s="6">
        <v>13</v>
      </c>
      <c r="B19" s="3"/>
      <c r="C19" s="3"/>
      <c r="D19" s="3"/>
      <c r="E19" s="3"/>
      <c r="F19" s="6">
        <f>IF(OR(E19="",$C$4=""),"",E19-$C$4)</f>
      </c>
      <c r="G19" s="7">
        <f>IF(F19="","",IF(F19&lt;0,"期限切れ",IF(F19&lt;=30,"30日以内",IF(F19&lt;=90,"90日以内","余裕あり"))))</f>
      </c>
      <c r="H19" s="3"/>
    </row>
    <row r="20" ht="20" customHeight="1" x14ac:dyDescent="0.25"/>
    <row r="21" ht="20" customHeight="1" spans="1:8" x14ac:dyDescent="0.25">
      <c r="A21" s="4" t="s">
        <v>23</v>
      </c>
      <c r="B21" s="4"/>
      <c r="C21" s="4"/>
      <c r="D21" s="4"/>
      <c r="E21" s="4"/>
      <c r="F21" s="4"/>
      <c r="G21" s="4"/>
      <c r="H21" s="4"/>
    </row>
  </sheetData>
  <mergeCells count="7">
    <mergeCell ref="A1:H1"/>
    <mergeCell ref="B2:D2"/>
    <mergeCell ref="F2:H2"/>
    <mergeCell ref="A4:B4"/>
    <mergeCell ref="C4:D4"/>
    <mergeCell ref="E4:H4"/>
    <mergeCell ref="A21:H2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30</v>
      </c>
      <c r="B2" s="7" t="s">
        <v>31</v>
      </c>
    </row>
    <row r="3" ht="20" customHeight="1" spans="1:2" x14ac:dyDescent="0.25">
      <c r="A3" s="2" t="s">
        <v>32</v>
      </c>
      <c r="B3" s="7" t="s">
        <v>33</v>
      </c>
    </row>
    <row r="4" ht="20" customHeight="1" spans="1:2" x14ac:dyDescent="0.25">
      <c r="A4" s="2" t="s">
        <v>34</v>
      </c>
      <c r="B4" s="7" t="s">
        <v>35</v>
      </c>
    </row>
    <row r="5" ht="20" customHeight="1" spans="1:2" x14ac:dyDescent="0.25">
      <c r="A5" s="2" t="s">
        <v>36</v>
      </c>
      <c r="B5" s="7" t="s">
        <v>37</v>
      </c>
    </row>
    <row r="6" ht="20" customHeight="1" spans="1:2" x14ac:dyDescent="0.25">
      <c r="A6" s="2" t="s">
        <v>38</v>
      </c>
      <c r="B6" s="7" t="s">
        <v>39</v>
      </c>
    </row>
    <row r="7" ht="20" customHeight="1" spans="1:2" x14ac:dyDescent="0.25">
      <c r="A7" s="2" t="s">
        <v>40</v>
      </c>
      <c r="B7" s="7" t="s">
        <v>41</v>
      </c>
    </row>
    <row r="8" ht="20" customHeight="1" spans="1:2" x14ac:dyDescent="0.25">
      <c r="A8" s="2" t="s">
        <v>42</v>
      </c>
      <c r="B8" s="7" t="s">
        <v>43</v>
      </c>
    </row>
    <row r="9" ht="20" customHeight="1" spans="1:2" x14ac:dyDescent="0.25">
      <c r="A9" s="2" t="s">
        <v>44</v>
      </c>
      <c r="B9" s="7" t="s">
        <v>45</v>
      </c>
    </row>
    <row r="10" ht="20" customHeight="1" spans="1:2" x14ac:dyDescent="0.25">
      <c r="A10" s="2" t="s">
        <v>46</v>
      </c>
      <c r="B10" s="7" t="s">
        <v>47</v>
      </c>
    </row>
    <row r="11" ht="20" customHeight="1" spans="1:2" x14ac:dyDescent="0.25">
      <c r="A11" s="2" t="s">
        <v>48</v>
      </c>
      <c r="B11" s="7" t="s">
        <v>49</v>
      </c>
    </row>
    <row r="12" ht="20" customHeight="1" spans="1:2" x14ac:dyDescent="0.25">
      <c r="A12" s="2" t="s">
        <v>50</v>
      </c>
      <c r="B12" s="7" t="s">
        <v>51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許可フクロウ（FUKULO／合同会社商陣）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